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heu\Desktop\"/>
    </mc:Choice>
  </mc:AlternateContent>
  <xr:revisionPtr revIDLastSave="0" documentId="13_ncr:1_{A33D6D93-2DE2-4703-AAF8-7C635800C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1" l="1"/>
  <c r="F50" i="1"/>
  <c r="F49" i="1"/>
  <c r="F43" i="1"/>
  <c r="F44" i="1"/>
  <c r="F41" i="1"/>
  <c r="F42" i="1"/>
  <c r="F36" i="1"/>
  <c r="F37" i="1"/>
  <c r="F38" i="1"/>
  <c r="F39" i="1"/>
  <c r="F40" i="1"/>
  <c r="F30" i="1"/>
  <c r="F29" i="1"/>
  <c r="F15" i="1"/>
  <c r="F19" i="1"/>
  <c r="F45" i="1" l="1"/>
  <c r="F35" i="1"/>
  <c r="F34" i="1"/>
  <c r="F33" i="1"/>
  <c r="F28" i="1"/>
  <c r="F27" i="1"/>
  <c r="F24" i="1"/>
  <c r="F23" i="1"/>
  <c r="F22" i="1"/>
  <c r="F21" i="1"/>
  <c r="F20" i="1"/>
  <c r="F16" i="1"/>
  <c r="F14" i="1"/>
  <c r="F13" i="1"/>
  <c r="F12" i="1"/>
  <c r="F9" i="1"/>
  <c r="F8" i="1"/>
  <c r="F47" i="1" l="1"/>
</calcChain>
</file>

<file path=xl/sharedStrings.xml><?xml version="1.0" encoding="utf-8"?>
<sst xmlns="http://schemas.openxmlformats.org/spreadsheetml/2006/main" count="117" uniqueCount="91">
  <si>
    <t>Item</t>
  </si>
  <si>
    <t>Description</t>
  </si>
  <si>
    <t>Unit</t>
  </si>
  <si>
    <t>Qty</t>
  </si>
  <si>
    <t>Rate</t>
  </si>
  <si>
    <t>Amount</t>
  </si>
  <si>
    <t>1</t>
  </si>
  <si>
    <t>Mobilization &amp; Demobilization</t>
  </si>
  <si>
    <t>LS</t>
  </si>
  <si>
    <t>2</t>
  </si>
  <si>
    <t>Site establishment &amp; temporary facilities</t>
  </si>
  <si>
    <t>4</t>
  </si>
  <si>
    <t>Demolition of existing concrete slab (300 mm)</t>
  </si>
  <si>
    <t>m2</t>
  </si>
  <si>
    <t>5</t>
  </si>
  <si>
    <t>Excavation to 0.5 m engineered fill level</t>
  </si>
  <si>
    <t>m3</t>
  </si>
  <si>
    <t>6</t>
  </si>
  <si>
    <t>Disposal of demolished &amp; excavated material</t>
  </si>
  <si>
    <t>7</t>
  </si>
  <si>
    <t>Subgrade preparation &amp; compaction</t>
  </si>
  <si>
    <t>8</t>
  </si>
  <si>
    <t>Engineered fill Layer 1 (250 mm)</t>
  </si>
  <si>
    <t>9</t>
  </si>
  <si>
    <t>Engineered fill Layer 2 (250 mm)</t>
  </si>
  <si>
    <t>10</t>
  </si>
  <si>
    <t>Compaction testing per layer</t>
  </si>
  <si>
    <t>No.</t>
  </si>
  <si>
    <t>11</t>
  </si>
  <si>
    <t>C35 structural concrete slab (400 mm)</t>
  </si>
  <si>
    <t>12</t>
  </si>
  <si>
    <t>Blinding concrete (50 mm)</t>
  </si>
  <si>
    <t>13</t>
  </si>
  <si>
    <t>Reinforcement Y20 bottom / Y16 top @200</t>
  </si>
  <si>
    <t>14</t>
  </si>
  <si>
    <t>Stool bars Y12</t>
  </si>
  <si>
    <t>ton</t>
  </si>
  <si>
    <t>15</t>
  </si>
  <si>
    <t>Concrete placing &amp; finishing</t>
  </si>
  <si>
    <t>16</t>
  </si>
  <si>
    <t>Concrete curing</t>
  </si>
  <si>
    <t>17</t>
  </si>
  <si>
    <t>18</t>
  </si>
  <si>
    <t>19</t>
  </si>
  <si>
    <t>m</t>
  </si>
  <si>
    <t>20</t>
  </si>
  <si>
    <t>Steel rails supply (30-40mm)</t>
  </si>
  <si>
    <t>21</t>
  </si>
  <si>
    <t>Rail installation &amp; alignment</t>
  </si>
  <si>
    <t>22</t>
  </si>
  <si>
    <t>Anchoring system</t>
  </si>
  <si>
    <t>23</t>
  </si>
  <si>
    <t>24</t>
  </si>
  <si>
    <t>Sikaflex sealing</t>
  </si>
  <si>
    <t>25</t>
  </si>
  <si>
    <t>Concrete compressive tests</t>
  </si>
  <si>
    <t>26</t>
  </si>
  <si>
    <t>Slump tests</t>
  </si>
  <si>
    <t>30</t>
  </si>
  <si>
    <t>QA/QC dossier</t>
  </si>
  <si>
    <t>Preliminaries</t>
  </si>
  <si>
    <t>Demolition and Earthworks</t>
  </si>
  <si>
    <t>Engineered Fill</t>
  </si>
  <si>
    <t>RGM</t>
  </si>
  <si>
    <t>CONCRETE WORKS (C35 STRUCTURAL SYSTEM)</t>
  </si>
  <si>
    <t>REINFORCED EDGE BEAM</t>
  </si>
  <si>
    <t>EMBEDDED STEEL RAILS</t>
  </si>
  <si>
    <t>Engineered fill preparation and compaction</t>
  </si>
  <si>
    <t>Joints, Saw Cuts and Finishing works</t>
  </si>
  <si>
    <t>Edge traetment and load transfer detailing</t>
  </si>
  <si>
    <t>27</t>
  </si>
  <si>
    <t>28</t>
  </si>
  <si>
    <t>3</t>
  </si>
  <si>
    <t>Supply and place C35 concrete for the reinforced front  beam (600 mm × 600 mm).</t>
  </si>
  <si>
    <t>E/O</t>
  </si>
  <si>
    <t xml:space="preserve"> Suply,instal Ø25 mm main reinforcement bars</t>
  </si>
  <si>
    <t xml:space="preserve"> Suply,instal Ø12 mm stirrups for reinforcement</t>
  </si>
  <si>
    <t>Perform power float and steel trowel finishing to achieve the specified maintenance floor surface finish, including surface leveling and finishing to the required tolerances.</t>
  </si>
  <si>
    <t>Remove formwork from slab edges, impact beam, and all concrete works after concrete has achieved the required strength.</t>
  </si>
  <si>
    <t xml:space="preserve"> Install Saw cutting joints at 4–6 m grid</t>
  </si>
  <si>
    <t>29</t>
  </si>
  <si>
    <t>31</t>
  </si>
  <si>
    <t>Lump sum</t>
  </si>
  <si>
    <t>GRAND TOTAL PRICE</t>
  </si>
  <si>
    <t>1. All works and materials shall be of high quality and executed in strict accordance with the accompanying drawings and the Scope of Works (SOW).</t>
  </si>
  <si>
    <t>2. All components requiring finishing for structural integrity and proper workmanship shall be fully completed accordingly.</t>
  </si>
  <si>
    <t>3. Works shall be carried out in a manner that minimizes noise, dust, and disruption to ongoing operations.</t>
  </si>
  <si>
    <t>Suply and install Formwork for edge beam</t>
  </si>
  <si>
    <t>Contingency (15%)</t>
  </si>
  <si>
    <t>Contractor Margin (12%)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</si>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</sst>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0" fillId="0" borderId="0" xfId="0" applyFill="1" applyBorder="1"/>
    <xf numFmtId="0" fontId="0" fillId="0" borderId="2" xfId="0" applyFill="1" applyBorder="1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0" fillId="3" borderId="0" xfId="0" applyFill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4" fillId="0" borderId="0" xfId="0" applyFont="1"/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34" workbookViewId="0">
      <selection activeCell="I47" sqref="I47"/>
    </sheetView>
  </sheetViews>
  <sheetFormatPr defaultRowHeight="14.4" x14ac:dyDescent="0.3"/>
  <cols>
    <col min="2" max="2" width="43.6640625" customWidth="1"/>
    <col min="3" max="3" width="10.33203125" customWidth="1"/>
    <col min="11" max="11" width="22.77734375" customWidth="1"/>
    <col min="14" max="14" width="22.10937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K1" s="14"/>
      <c r="L1" s="14"/>
      <c r="M1" s="14"/>
      <c r="N1" s="14"/>
      <c r="O1" s="14"/>
    </row>
    <row r="2" spans="1:15" x14ac:dyDescent="0.3">
      <c r="B2" s="1" t="s">
        <v>60</v>
      </c>
      <c r="K2" s="14"/>
      <c r="L2" s="14"/>
      <c r="M2" s="14"/>
      <c r="N2" s="14"/>
      <c r="O2" s="14"/>
    </row>
    <row r="3" spans="1:15" x14ac:dyDescent="0.3">
      <c r="A3" t="s">
        <v>6</v>
      </c>
      <c r="B3" t="s">
        <v>7</v>
      </c>
      <c r="C3" t="s">
        <v>8</v>
      </c>
      <c r="D3">
        <v>1</v>
      </c>
      <c r="F3" s="14">
        <v>6500</v>
      </c>
      <c r="K3" s="14"/>
      <c r="L3" s="14"/>
      <c r="M3" s="14"/>
      <c r="N3" s="14"/>
      <c r="O3" s="14"/>
    </row>
    <row r="4" spans="1:15" x14ac:dyDescent="0.3">
      <c r="A4" t="s">
        <v>9</v>
      </c>
      <c r="B4" t="s">
        <v>10</v>
      </c>
      <c r="C4" t="s">
        <v>8</v>
      </c>
      <c r="D4">
        <v>1</v>
      </c>
      <c r="F4">
        <v>2500</v>
      </c>
      <c r="K4" s="14"/>
      <c r="L4" s="14"/>
      <c r="M4" s="14"/>
      <c r="N4" s="14"/>
      <c r="O4" s="14"/>
    </row>
    <row r="5" spans="1:15" x14ac:dyDescent="0.3">
      <c r="K5" s="14"/>
      <c r="L5" s="14"/>
      <c r="M5" s="14"/>
      <c r="N5" s="14"/>
      <c r="O5" s="14"/>
    </row>
    <row r="6" spans="1:15" x14ac:dyDescent="0.3">
      <c r="B6" s="1" t="s">
        <v>61</v>
      </c>
      <c r="K6" s="14"/>
      <c r="L6" s="14"/>
      <c r="M6" s="14"/>
      <c r="N6" s="14"/>
      <c r="O6" s="14"/>
    </row>
    <row r="7" spans="1:15" x14ac:dyDescent="0.3">
      <c r="A7" t="s">
        <v>72</v>
      </c>
      <c r="B7" t="s">
        <v>12</v>
      </c>
      <c r="C7" t="s">
        <v>13</v>
      </c>
      <c r="D7">
        <v>240</v>
      </c>
      <c r="E7" s="14">
        <v>18</v>
      </c>
      <c r="F7" s="14">
        <v>4320</v>
      </c>
      <c r="K7" s="14"/>
      <c r="L7" s="14"/>
      <c r="M7" s="14"/>
      <c r="N7" s="14"/>
      <c r="O7" s="14"/>
    </row>
    <row r="8" spans="1:15" x14ac:dyDescent="0.3">
      <c r="A8" t="s">
        <v>11</v>
      </c>
      <c r="B8" t="s">
        <v>15</v>
      </c>
      <c r="C8" t="s">
        <v>16</v>
      </c>
      <c r="D8">
        <v>183</v>
      </c>
      <c r="E8" s="14">
        <v>12</v>
      </c>
      <c r="F8">
        <f t="shared" ref="F8:F45" si="0">D8*E8</f>
        <v>2196</v>
      </c>
      <c r="K8" s="14"/>
      <c r="L8" s="14"/>
      <c r="M8" s="14"/>
      <c r="N8" s="14"/>
      <c r="O8" s="14"/>
    </row>
    <row r="9" spans="1:15" x14ac:dyDescent="0.3">
      <c r="A9" t="s">
        <v>14</v>
      </c>
      <c r="B9" t="s">
        <v>18</v>
      </c>
      <c r="C9" t="s">
        <v>16</v>
      </c>
      <c r="D9">
        <v>255.6</v>
      </c>
      <c r="E9" s="14">
        <v>10</v>
      </c>
      <c r="F9">
        <f t="shared" si="0"/>
        <v>2556</v>
      </c>
      <c r="K9" s="14"/>
      <c r="L9" s="14"/>
      <c r="M9" s="14"/>
      <c r="N9" s="14"/>
      <c r="O9" s="14"/>
    </row>
    <row r="10" spans="1:15" x14ac:dyDescent="0.3">
      <c r="K10" s="14"/>
      <c r="L10" s="14"/>
      <c r="M10" s="14"/>
      <c r="N10" s="14"/>
      <c r="O10" s="14"/>
    </row>
    <row r="11" spans="1:15" x14ac:dyDescent="0.3">
      <c r="B11" s="1" t="s">
        <v>62</v>
      </c>
      <c r="K11" s="14"/>
      <c r="L11" s="14"/>
      <c r="M11" s="14"/>
      <c r="N11" s="14"/>
      <c r="O11" s="14"/>
    </row>
    <row r="12" spans="1:15" x14ac:dyDescent="0.3">
      <c r="A12" t="s">
        <v>17</v>
      </c>
      <c r="B12" t="s">
        <v>20</v>
      </c>
      <c r="C12" t="s">
        <v>13</v>
      </c>
      <c r="D12">
        <v>366</v>
      </c>
      <c r="E12" s="14">
        <v>8</v>
      </c>
      <c r="F12">
        <f t="shared" si="0"/>
        <v>2928</v>
      </c>
      <c r="K12" s="14"/>
      <c r="L12" s="14"/>
      <c r="M12" s="14"/>
      <c r="N12" s="14"/>
      <c r="O12" s="14"/>
    </row>
    <row r="13" spans="1:15" x14ac:dyDescent="0.3">
      <c r="A13" t="s">
        <v>19</v>
      </c>
      <c r="B13" t="s">
        <v>22</v>
      </c>
      <c r="C13" t="s">
        <v>16</v>
      </c>
      <c r="D13">
        <v>91.5</v>
      </c>
      <c r="E13" s="2" t="s">
        <v>63</v>
      </c>
      <c r="F13" t="e">
        <f t="shared" si="0"/>
        <v>#VALUE!</v>
      </c>
      <c r="K13" s="14"/>
      <c r="L13" s="14"/>
      <c r="M13" s="14"/>
      <c r="N13" s="14"/>
      <c r="O13" s="14"/>
    </row>
    <row r="14" spans="1:15" x14ac:dyDescent="0.3">
      <c r="A14" t="s">
        <v>21</v>
      </c>
      <c r="B14" t="s">
        <v>24</v>
      </c>
      <c r="C14" t="s">
        <v>16</v>
      </c>
      <c r="D14">
        <v>91.5</v>
      </c>
      <c r="E14" s="2" t="s">
        <v>63</v>
      </c>
      <c r="F14" t="e">
        <f t="shared" si="0"/>
        <v>#VALUE!</v>
      </c>
      <c r="K14" s="14"/>
      <c r="L14" s="14"/>
      <c r="M14" s="14"/>
      <c r="N14" s="14"/>
      <c r="O14" s="14"/>
    </row>
    <row r="15" spans="1:15" x14ac:dyDescent="0.3">
      <c r="A15" t="s">
        <v>23</v>
      </c>
      <c r="B15" t="s">
        <v>67</v>
      </c>
      <c r="C15" t="s">
        <v>16</v>
      </c>
      <c r="D15">
        <v>183</v>
      </c>
      <c r="E15" s="15">
        <v>15</v>
      </c>
      <c r="F15">
        <f>(D15*E15)</f>
        <v>2745</v>
      </c>
      <c r="K15" s="14"/>
      <c r="L15" s="14"/>
      <c r="M15" s="14"/>
      <c r="N15" s="14"/>
      <c r="O15" s="14"/>
    </row>
    <row r="16" spans="1:15" x14ac:dyDescent="0.3">
      <c r="A16" t="s">
        <v>25</v>
      </c>
      <c r="B16" t="s">
        <v>26</v>
      </c>
      <c r="C16" t="s">
        <v>27</v>
      </c>
      <c r="D16">
        <v>8</v>
      </c>
      <c r="E16" s="2" t="s">
        <v>63</v>
      </c>
      <c r="F16" t="e">
        <f t="shared" si="0"/>
        <v>#VALUE!</v>
      </c>
      <c r="K16" s="14"/>
      <c r="L16" s="14"/>
      <c r="M16" s="14"/>
      <c r="N16" s="14"/>
      <c r="O16" s="14"/>
    </row>
    <row r="17" spans="1:15" x14ac:dyDescent="0.3">
      <c r="E17" s="2"/>
      <c r="K17" s="14"/>
      <c r="L17" s="14"/>
      <c r="M17" s="14"/>
      <c r="N17" s="14"/>
      <c r="O17" s="14"/>
    </row>
    <row r="18" spans="1:15" x14ac:dyDescent="0.3">
      <c r="B18" s="3" t="s">
        <v>64</v>
      </c>
      <c r="C18" s="4"/>
      <c r="D18" s="4"/>
      <c r="E18" s="2"/>
      <c r="F18" s="4"/>
      <c r="G18" s="4"/>
      <c r="H18" s="4"/>
      <c r="K18" s="14"/>
      <c r="L18" s="14"/>
      <c r="M18" s="14"/>
      <c r="N18" s="14"/>
      <c r="O18" s="14"/>
    </row>
    <row r="19" spans="1:15" x14ac:dyDescent="0.3">
      <c r="A19" t="s">
        <v>28</v>
      </c>
      <c r="B19" t="s">
        <v>29</v>
      </c>
      <c r="C19" t="s">
        <v>16</v>
      </c>
      <c r="D19">
        <v>146.4</v>
      </c>
      <c r="E19">
        <v>200</v>
      </c>
      <c r="F19">
        <f>D19*E19</f>
        <v>29280</v>
      </c>
      <c r="K19" s="14"/>
      <c r="L19" s="14"/>
      <c r="M19" s="14"/>
      <c r="N19" s="14"/>
      <c r="O19" s="14"/>
    </row>
    <row r="20" spans="1:15" x14ac:dyDescent="0.3">
      <c r="A20" t="s">
        <v>30</v>
      </c>
      <c r="B20" t="s">
        <v>31</v>
      </c>
      <c r="C20" t="s">
        <v>16</v>
      </c>
      <c r="D20">
        <v>18.3</v>
      </c>
      <c r="E20">
        <v>180</v>
      </c>
      <c r="F20">
        <f t="shared" si="0"/>
        <v>3294</v>
      </c>
      <c r="K20" s="14"/>
      <c r="L20" s="14"/>
      <c r="M20" s="14"/>
      <c r="N20" s="14"/>
      <c r="O20" s="14"/>
    </row>
    <row r="21" spans="1:15" x14ac:dyDescent="0.3">
      <c r="A21" t="s">
        <v>32</v>
      </c>
      <c r="B21" t="s">
        <v>33</v>
      </c>
      <c r="C21" t="s">
        <v>36</v>
      </c>
      <c r="D21">
        <v>15</v>
      </c>
      <c r="E21">
        <v>1500</v>
      </c>
      <c r="F21">
        <f t="shared" si="0"/>
        <v>22500</v>
      </c>
      <c r="K21" s="14"/>
      <c r="L21" s="14"/>
      <c r="M21" s="14"/>
      <c r="N21" s="14"/>
      <c r="O21" s="14"/>
    </row>
    <row r="22" spans="1:15" x14ac:dyDescent="0.3">
      <c r="A22" t="s">
        <v>34</v>
      </c>
      <c r="B22" t="s">
        <v>35</v>
      </c>
      <c r="C22" t="s">
        <v>36</v>
      </c>
      <c r="D22">
        <v>0.3</v>
      </c>
      <c r="E22">
        <v>1500</v>
      </c>
      <c r="F22">
        <f t="shared" si="0"/>
        <v>450</v>
      </c>
      <c r="K22" s="14"/>
      <c r="L22" s="14"/>
      <c r="M22" s="14"/>
      <c r="N22" s="14"/>
      <c r="O22" s="14"/>
    </row>
    <row r="23" spans="1:15" x14ac:dyDescent="0.3">
      <c r="A23" t="s">
        <v>37</v>
      </c>
      <c r="B23" t="s">
        <v>38</v>
      </c>
      <c r="C23" t="s">
        <v>13</v>
      </c>
      <c r="D23">
        <v>366</v>
      </c>
      <c r="E23">
        <v>12</v>
      </c>
      <c r="F23">
        <f t="shared" si="0"/>
        <v>4392</v>
      </c>
      <c r="K23" s="14"/>
      <c r="L23" s="14"/>
      <c r="M23" s="14"/>
      <c r="N23" s="14"/>
      <c r="O23" s="14"/>
    </row>
    <row r="24" spans="1:15" x14ac:dyDescent="0.3">
      <c r="A24" t="s">
        <v>39</v>
      </c>
      <c r="B24" t="s">
        <v>40</v>
      </c>
      <c r="C24" t="s">
        <v>13</v>
      </c>
      <c r="D24">
        <v>366</v>
      </c>
      <c r="E24">
        <v>3</v>
      </c>
      <c r="F24">
        <f t="shared" si="0"/>
        <v>1098</v>
      </c>
      <c r="K24" s="14"/>
      <c r="L24" s="14"/>
      <c r="M24" s="14"/>
      <c r="N24" s="14"/>
      <c r="O24" s="14"/>
    </row>
    <row r="25" spans="1:15" x14ac:dyDescent="0.3">
      <c r="B25" t="s">
        <v>74</v>
      </c>
      <c r="K25" s="14"/>
      <c r="L25" s="14"/>
      <c r="M25" s="14"/>
      <c r="N25" s="14"/>
      <c r="O25" s="14"/>
    </row>
    <row r="26" spans="1:15" x14ac:dyDescent="0.3">
      <c r="B26" s="1" t="s">
        <v>65</v>
      </c>
      <c r="K26" s="14"/>
      <c r="L26" s="14"/>
      <c r="M26" s="14"/>
      <c r="N26" s="14"/>
      <c r="O26" s="14"/>
    </row>
    <row r="27" spans="1:15" ht="28.8" x14ac:dyDescent="0.3">
      <c r="A27" t="s">
        <v>41</v>
      </c>
      <c r="B27" s="7" t="s">
        <v>73</v>
      </c>
      <c r="C27" t="s">
        <v>16</v>
      </c>
      <c r="D27">
        <v>7</v>
      </c>
      <c r="E27">
        <v>200</v>
      </c>
      <c r="F27">
        <f t="shared" si="0"/>
        <v>1400</v>
      </c>
      <c r="K27" s="14"/>
      <c r="L27" s="14"/>
      <c r="M27" s="14"/>
      <c r="N27" s="14"/>
      <c r="O27" s="14"/>
    </row>
    <row r="28" spans="1:15" x14ac:dyDescent="0.3">
      <c r="A28" t="s">
        <v>42</v>
      </c>
      <c r="B28" s="6" t="s">
        <v>75</v>
      </c>
      <c r="C28" t="s">
        <v>36</v>
      </c>
      <c r="D28">
        <v>0.65</v>
      </c>
      <c r="E28">
        <v>1500</v>
      </c>
      <c r="F28">
        <f t="shared" si="0"/>
        <v>975</v>
      </c>
      <c r="K28" s="14"/>
      <c r="L28" s="14"/>
      <c r="M28" s="14"/>
      <c r="N28" s="14"/>
      <c r="O28" s="14"/>
    </row>
    <row r="29" spans="1:15" x14ac:dyDescent="0.3">
      <c r="A29" t="s">
        <v>43</v>
      </c>
      <c r="B29" s="6" t="s">
        <v>76</v>
      </c>
      <c r="C29" t="s">
        <v>36</v>
      </c>
      <c r="D29">
        <v>0.3</v>
      </c>
      <c r="E29">
        <v>1500</v>
      </c>
      <c r="F29">
        <f>D29*E29</f>
        <v>450</v>
      </c>
      <c r="K29" s="14"/>
      <c r="L29" s="14"/>
      <c r="M29" s="14"/>
      <c r="N29" s="14"/>
      <c r="O29" s="14"/>
    </row>
    <row r="30" spans="1:15" ht="15" customHeight="1" x14ac:dyDescent="0.3">
      <c r="A30" t="s">
        <v>45</v>
      </c>
      <c r="B30" s="6" t="s">
        <v>87</v>
      </c>
      <c r="C30" t="s">
        <v>44</v>
      </c>
      <c r="D30">
        <v>21</v>
      </c>
      <c r="E30">
        <v>35</v>
      </c>
      <c r="F30">
        <f>D30*E30</f>
        <v>735</v>
      </c>
      <c r="K30" s="14"/>
      <c r="L30" s="14"/>
      <c r="M30" s="14"/>
      <c r="N30" s="14"/>
      <c r="O30" s="14"/>
    </row>
    <row r="31" spans="1:15" x14ac:dyDescent="0.3">
      <c r="B31" s="5"/>
      <c r="K31" s="14"/>
      <c r="L31" s="14"/>
      <c r="M31" s="14"/>
      <c r="N31" s="14"/>
      <c r="O31" s="14"/>
    </row>
    <row r="32" spans="1:15" x14ac:dyDescent="0.3">
      <c r="B32" s="1" t="s">
        <v>66</v>
      </c>
      <c r="K32" s="14"/>
      <c r="L32" s="14"/>
      <c r="M32" s="14"/>
      <c r="N32" s="14"/>
      <c r="O32" s="14"/>
    </row>
    <row r="33" spans="1:15" x14ac:dyDescent="0.3">
      <c r="A33" t="s">
        <v>47</v>
      </c>
      <c r="B33" t="s">
        <v>46</v>
      </c>
      <c r="C33" t="s">
        <v>44</v>
      </c>
      <c r="D33">
        <v>336</v>
      </c>
      <c r="E33">
        <v>120</v>
      </c>
      <c r="F33">
        <f t="shared" si="0"/>
        <v>40320</v>
      </c>
      <c r="K33" s="14"/>
      <c r="L33" s="14"/>
      <c r="M33" s="14"/>
      <c r="N33" s="14"/>
      <c r="O33" s="14"/>
    </row>
    <row r="34" spans="1:15" x14ac:dyDescent="0.3">
      <c r="A34" t="s">
        <v>49</v>
      </c>
      <c r="B34" t="s">
        <v>48</v>
      </c>
      <c r="C34" t="s">
        <v>44</v>
      </c>
      <c r="D34">
        <v>336</v>
      </c>
      <c r="E34">
        <v>30</v>
      </c>
      <c r="F34">
        <f t="shared" si="0"/>
        <v>10080</v>
      </c>
      <c r="K34" s="14"/>
      <c r="L34" s="14"/>
      <c r="M34" s="14"/>
      <c r="N34" s="14"/>
      <c r="O34" s="14"/>
    </row>
    <row r="35" spans="1:15" x14ac:dyDescent="0.3">
      <c r="A35" t="s">
        <v>51</v>
      </c>
      <c r="B35" t="s">
        <v>50</v>
      </c>
      <c r="C35" t="s">
        <v>8</v>
      </c>
      <c r="D35">
        <v>1</v>
      </c>
      <c r="E35">
        <v>3500</v>
      </c>
      <c r="F35">
        <f t="shared" si="0"/>
        <v>3500</v>
      </c>
    </row>
    <row r="36" spans="1:15" x14ac:dyDescent="0.3">
      <c r="F36">
        <f t="shared" si="0"/>
        <v>0</v>
      </c>
    </row>
    <row r="37" spans="1:15" x14ac:dyDescent="0.3">
      <c r="B37" s="1" t="s">
        <v>68</v>
      </c>
      <c r="F37">
        <f t="shared" si="0"/>
        <v>0</v>
      </c>
    </row>
    <row r="38" spans="1:15" x14ac:dyDescent="0.3">
      <c r="A38" t="s">
        <v>52</v>
      </c>
      <c r="B38" s="4" t="s">
        <v>69</v>
      </c>
      <c r="C38" t="s">
        <v>44</v>
      </c>
      <c r="D38">
        <v>75</v>
      </c>
      <c r="E38">
        <v>18</v>
      </c>
      <c r="F38">
        <f t="shared" si="0"/>
        <v>1350</v>
      </c>
    </row>
    <row r="39" spans="1:15" x14ac:dyDescent="0.3">
      <c r="A39" t="s">
        <v>54</v>
      </c>
      <c r="B39" t="s">
        <v>79</v>
      </c>
      <c r="C39" t="s">
        <v>44</v>
      </c>
      <c r="D39">
        <v>120</v>
      </c>
      <c r="E39">
        <v>8</v>
      </c>
      <c r="F39">
        <f t="shared" si="0"/>
        <v>960</v>
      </c>
    </row>
    <row r="40" spans="1:15" x14ac:dyDescent="0.3">
      <c r="A40" t="s">
        <v>56</v>
      </c>
      <c r="B40" t="s">
        <v>53</v>
      </c>
      <c r="C40" t="s">
        <v>44</v>
      </c>
      <c r="D40">
        <v>120</v>
      </c>
      <c r="E40">
        <v>12</v>
      </c>
      <c r="F40">
        <f t="shared" si="0"/>
        <v>1440</v>
      </c>
    </row>
    <row r="41" spans="1:15" ht="57.6" x14ac:dyDescent="0.3">
      <c r="A41" t="s">
        <v>70</v>
      </c>
      <c r="B41" s="7" t="s">
        <v>77</v>
      </c>
      <c r="C41" t="s">
        <v>13</v>
      </c>
      <c r="D41">
        <v>366</v>
      </c>
      <c r="E41">
        <v>10</v>
      </c>
      <c r="F41">
        <f t="shared" si="0"/>
        <v>3660</v>
      </c>
    </row>
    <row r="42" spans="1:15" ht="46.8" x14ac:dyDescent="0.3">
      <c r="A42" t="s">
        <v>71</v>
      </c>
      <c r="B42" s="8" t="s">
        <v>78</v>
      </c>
      <c r="C42" t="s">
        <v>82</v>
      </c>
      <c r="D42">
        <v>1</v>
      </c>
      <c r="E42">
        <v>800</v>
      </c>
      <c r="F42">
        <f t="shared" si="0"/>
        <v>800</v>
      </c>
    </row>
    <row r="43" spans="1:15" x14ac:dyDescent="0.3">
      <c r="A43" t="s">
        <v>80</v>
      </c>
      <c r="B43" t="s">
        <v>55</v>
      </c>
      <c r="C43" t="s">
        <v>82</v>
      </c>
      <c r="D43">
        <v>1</v>
      </c>
      <c r="E43">
        <v>400</v>
      </c>
      <c r="F43">
        <f t="shared" si="0"/>
        <v>400</v>
      </c>
    </row>
    <row r="44" spans="1:15" x14ac:dyDescent="0.3">
      <c r="A44" t="s">
        <v>58</v>
      </c>
      <c r="B44" t="s">
        <v>57</v>
      </c>
      <c r="C44" t="s">
        <v>82</v>
      </c>
      <c r="D44">
        <v>1</v>
      </c>
      <c r="E44">
        <v>400</v>
      </c>
      <c r="F44">
        <f t="shared" si="0"/>
        <v>400</v>
      </c>
    </row>
    <row r="45" spans="1:15" x14ac:dyDescent="0.3">
      <c r="A45" t="s">
        <v>81</v>
      </c>
      <c r="B45" t="s">
        <v>59</v>
      </c>
      <c r="C45" t="s">
        <v>82</v>
      </c>
      <c r="D45">
        <v>1</v>
      </c>
      <c r="E45">
        <v>400</v>
      </c>
      <c r="F45">
        <f t="shared" si="0"/>
        <v>400</v>
      </c>
    </row>
    <row r="47" spans="1:15" x14ac:dyDescent="0.3">
      <c r="B47" s="9" t="s">
        <v>90</v>
      </c>
      <c r="F47" s="10">
        <f>SUM(F3+F4+F7+F8+F9+F12+F15+F19+F20+F21+F22+F23+F24+F27+F28+F29+F30+F33+F34+F35+F38+F39+F40+F41+F42+F43+F44+F45)</f>
        <v>151629</v>
      </c>
    </row>
    <row r="49" spans="1:6" x14ac:dyDescent="0.3">
      <c r="B49" s="14" t="s">
        <v>88</v>
      </c>
      <c r="F49" s="14">
        <f>(15%*F47)</f>
        <v>22744.35</v>
      </c>
    </row>
    <row r="50" spans="1:6" x14ac:dyDescent="0.3">
      <c r="B50" s="14" t="s">
        <v>89</v>
      </c>
      <c r="F50" s="14">
        <f>(12%*F47)</f>
        <v>18195.48</v>
      </c>
    </row>
    <row r="51" spans="1:6" x14ac:dyDescent="0.3">
      <c r="B51" s="9" t="s">
        <v>83</v>
      </c>
      <c r="F51" s="16">
        <f>(F47+F49+F50)</f>
        <v>192568.83000000002</v>
      </c>
    </row>
    <row r="54" spans="1:6" ht="15.6" x14ac:dyDescent="0.3">
      <c r="A54" s="11" t="s">
        <v>84</v>
      </c>
      <c r="B54" s="12"/>
      <c r="C54" s="11"/>
      <c r="D54" s="11"/>
      <c r="E54" s="11"/>
      <c r="F54" s="11"/>
    </row>
    <row r="55" spans="1:6" ht="15.6" x14ac:dyDescent="0.3">
      <c r="A55" s="11" t="s">
        <v>85</v>
      </c>
      <c r="B55" s="13"/>
      <c r="C55" s="13"/>
      <c r="D55" s="13"/>
      <c r="E55" s="13"/>
      <c r="F55" s="13"/>
    </row>
    <row r="56" spans="1:6" ht="15.6" x14ac:dyDescent="0.3">
      <c r="A56" s="11" t="s">
        <v>86</v>
      </c>
      <c r="B56" s="13"/>
      <c r="C56" s="13"/>
      <c r="D56" s="13"/>
      <c r="E56" s="13"/>
      <c r="F56" s="13"/>
    </row>
  </sheetData>
  <phoneticPr fontId="3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Iwan Heuvel Van den</cp:lastModifiedBy>
  <dcterms:created xsi:type="dcterms:W3CDTF">2026-05-19T18:24:58Z</dcterms:created>
  <dcterms:modified xsi:type="dcterms:W3CDTF">2026-06-20T04:38:41Z</dcterms:modified>
</cp:coreProperties>
</file>